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" yWindow="3690" windowWidth="16080" windowHeight="7665"/>
  </bookViews>
  <sheets>
    <sheet name="Лист1" sheetId="1" r:id="rId1"/>
  </sheets>
  <definedNames>
    <definedName name="_xlnm.Print_Titles" localSheetId="0">Лист1!$4:$5</definedName>
  </definedNames>
  <calcPr calcId="145621" calcMode="manual" iterateDelta="1E-4"/>
</workbook>
</file>

<file path=xl/calcChain.xml><?xml version="1.0" encoding="utf-8"?>
<calcChain xmlns="http://schemas.openxmlformats.org/spreadsheetml/2006/main">
  <c r="E23" i="1" l="1"/>
  <c r="D23" i="1"/>
  <c r="D7" i="1" l="1"/>
  <c r="E52" i="1" l="1"/>
  <c r="D52" i="1"/>
  <c r="F43" i="1" l="1"/>
  <c r="E42" i="1"/>
  <c r="D42" i="1"/>
  <c r="E7" i="1"/>
  <c r="F12" i="1"/>
  <c r="F46" i="1" l="1"/>
  <c r="E44" i="1" l="1"/>
  <c r="D44" i="1"/>
  <c r="D66" i="1"/>
  <c r="E22" i="1"/>
  <c r="E34" i="1" l="1"/>
  <c r="D34" i="1"/>
  <c r="F39" i="1"/>
  <c r="F31" i="1"/>
  <c r="F30" i="1"/>
  <c r="F13" i="1"/>
  <c r="F11" i="1"/>
  <c r="F61" i="1" l="1"/>
  <c r="F55" i="1"/>
  <c r="F29" i="1" l="1"/>
  <c r="F28" i="1"/>
  <c r="F27" i="1"/>
  <c r="F26" i="1"/>
  <c r="F25" i="1"/>
  <c r="F24" i="1"/>
  <c r="F21" i="1"/>
  <c r="F20" i="1"/>
  <c r="F19" i="1"/>
  <c r="F18" i="1"/>
  <c r="F17" i="1"/>
  <c r="F16" i="1"/>
  <c r="F15" i="1"/>
  <c r="F14" i="1"/>
  <c r="F10" i="1"/>
  <c r="F9" i="1"/>
  <c r="F8" i="1"/>
  <c r="E72" i="1"/>
  <c r="E57" i="1"/>
  <c r="D57" i="1"/>
  <c r="F80" i="1"/>
  <c r="F79" i="1"/>
  <c r="F78" i="1"/>
  <c r="F76" i="1"/>
  <c r="F74" i="1"/>
  <c r="F73" i="1"/>
  <c r="F71" i="1"/>
  <c r="F69" i="1"/>
  <c r="F68" i="1"/>
  <c r="F67" i="1"/>
  <c r="F65" i="1"/>
  <c r="F64" i="1"/>
  <c r="F62" i="1"/>
  <c r="F60" i="1"/>
  <c r="F59" i="1"/>
  <c r="F58" i="1"/>
  <c r="F54" i="1"/>
  <c r="F53" i="1"/>
  <c r="F51" i="1"/>
  <c r="F50" i="1"/>
  <c r="F49" i="1"/>
  <c r="F48" i="1"/>
  <c r="F45" i="1"/>
  <c r="F42" i="1"/>
  <c r="F41" i="1"/>
  <c r="F40" i="1"/>
  <c r="F38" i="1"/>
  <c r="F37" i="1"/>
  <c r="F36" i="1"/>
  <c r="F35" i="1"/>
  <c r="E98" i="1" l="1"/>
  <c r="E94" i="1"/>
  <c r="D94" i="1"/>
  <c r="E91" i="1"/>
  <c r="D91" i="1"/>
  <c r="E86" i="1"/>
  <c r="D86" i="1"/>
  <c r="E83" i="1"/>
  <c r="D83" i="1"/>
  <c r="D98" i="1" l="1"/>
  <c r="E70" i="1"/>
  <c r="D70" i="1"/>
  <c r="D72" i="1"/>
  <c r="F72" i="1" s="1"/>
  <c r="E75" i="1"/>
  <c r="D75" i="1"/>
  <c r="E77" i="1"/>
  <c r="D77" i="1"/>
  <c r="E66" i="1"/>
  <c r="E63" i="1"/>
  <c r="D63" i="1"/>
  <c r="E47" i="1"/>
  <c r="D47" i="1"/>
  <c r="D22" i="1"/>
  <c r="F77" i="1" l="1"/>
  <c r="F75" i="1"/>
  <c r="F23" i="1"/>
  <c r="F70" i="1"/>
  <c r="F66" i="1"/>
  <c r="F63" i="1"/>
  <c r="F57" i="1"/>
  <c r="F52" i="1"/>
  <c r="F47" i="1"/>
  <c r="F44" i="1"/>
  <c r="F34" i="1"/>
  <c r="D81" i="1"/>
  <c r="E81" i="1"/>
  <c r="F81" i="1" l="1"/>
  <c r="F7" i="1"/>
  <c r="D32" i="1" l="1"/>
  <c r="F22" i="1"/>
  <c r="E32" i="1"/>
  <c r="E82" i="1" s="1"/>
  <c r="F32" i="1" l="1"/>
  <c r="D82" i="1"/>
</calcChain>
</file>

<file path=xl/sharedStrings.xml><?xml version="1.0" encoding="utf-8"?>
<sst xmlns="http://schemas.openxmlformats.org/spreadsheetml/2006/main" count="192" uniqueCount="110">
  <si>
    <t>Наименование показателя</t>
  </si>
  <si>
    <t>% исполнения</t>
  </si>
  <si>
    <t>ДОХОДЫ</t>
  </si>
  <si>
    <t>Налоговые и неналоговые доходы</t>
  </si>
  <si>
    <t>Налоги на совокупный доход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</si>
  <si>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</si>
  <si>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</si>
  <si>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за пользование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</si>
  <si>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</si>
  <si>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</si>
  <si>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</si>
  <si>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</si>
  <si>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</si>
  <si>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</si>
  <si>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РФ</t>
  </si>
  <si>
    <t>Возврат остатков субсидий, субвенций и иных межбюджетных трансфертов, имеющих целевое назначение,  прошлых лет из бюджетов муниципальных районов</t>
  </si>
  <si>
    <t>Безвозмездные поступления от государственных (муниципальных) организаций</t>
  </si>
  <si>
    <t>ВСЕГО: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</si>
  <si>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</si>
  <si>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</si>
  <si>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</si>
  <si>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</si>
  <si>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</si>
  <si>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Образование</t>
  </si>
  <si>
    <t>Культура</t>
  </si>
  <si>
    <t>Социальная политика</t>
  </si>
  <si>
    <t>Физическая культура и спорт</t>
  </si>
  <si>
    <t>Результат исполнения бюджета (дефицит «-»  ; профицит «+»)</t>
  </si>
  <si>
    <t>Налог на доходы физических лиц</t>
  </si>
  <si>
    <t>Субвенции бюджетам бюджетной системы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</si>
  <si>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</si>
  <si>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</si>
  <si>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</si>
  <si>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</si>
  <si>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</si>
  <si>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</si>
  <si>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 xml:space="preserve">раздел </t>
  </si>
  <si>
    <t>подраздел</t>
  </si>
  <si>
    <t>00</t>
  </si>
  <si>
    <t>01</t>
  </si>
  <si>
    <t>02</t>
  </si>
  <si>
    <t>04</t>
  </si>
  <si>
    <t>05</t>
  </si>
  <si>
    <t>06</t>
  </si>
  <si>
    <t>11</t>
  </si>
  <si>
    <t>13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</si>
  <si>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</si>
  <si>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</si>
  <si>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Дотации бюджетам бюджетной системы Российской Федерации</t>
  </si>
  <si>
    <t>03</t>
  </si>
  <si>
    <t>09</t>
  </si>
  <si>
    <t xml:space="preserve">Национальная экономика </t>
  </si>
  <si>
    <t>Сельское хозяйство и рыболовство</t>
  </si>
  <si>
    <t>08</t>
  </si>
  <si>
    <t>Транспорт</t>
  </si>
  <si>
    <t>Дорожное хозяйство(дорожные фонды)</t>
  </si>
  <si>
    <t>12</t>
  </si>
  <si>
    <t>Другие вопросы в области национальной экономики</t>
  </si>
  <si>
    <t>Жилищное хозяйство</t>
  </si>
  <si>
    <t>Коммунальное хозяйство</t>
  </si>
  <si>
    <t>07</t>
  </si>
  <si>
    <t>Дошкольное образование</t>
  </si>
  <si>
    <t>Общее образование</t>
  </si>
  <si>
    <t>Дополнительное образование детей</t>
  </si>
  <si>
    <t>Другие вопросы в области образования</t>
  </si>
  <si>
    <t xml:space="preserve">Культура и кинематография </t>
  </si>
  <si>
    <t>Другие вопросы в области культуры, кинематографии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</si>
  <si>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</si>
  <si>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</si>
  <si>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</si>
  <si>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</si>
  <si>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 xml:space="preserve">Физическая культура </t>
  </si>
  <si>
    <t xml:space="preserve">Средства массовой информации </t>
  </si>
  <si>
    <t>Периодическая печать и издательства</t>
  </si>
  <si>
    <t>Другие вопросы в области средств массовой информации</t>
  </si>
  <si>
    <t xml:space="preserve">Обслуживание  государственного и муниципального долга  </t>
  </si>
  <si>
    <t>Обслуживание внутреннего государственного и муниципального долга</t>
  </si>
  <si>
    <t>14</t>
  </si>
  <si>
    <t xml:space="preserve">Межбюджетные трансферты бюджетам субъектов РФ и муниципальных образований общего характера 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</si>
  <si>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</si>
  <si>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</si>
  <si>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Кредиты, полученные от кредитных организаций</t>
  </si>
  <si>
    <t xml:space="preserve"> - получение</t>
  </si>
  <si>
    <t xml:space="preserve"> - погашение</t>
  </si>
  <si>
    <t>Бюджетные кредиты, полученные от других бюджетов</t>
  </si>
  <si>
    <t>Акции и иные формы участия в капитале</t>
  </si>
  <si>
    <t xml:space="preserve">Исполнение муниципальных гарантий </t>
  </si>
  <si>
    <t>Бюджетные кредиты, предоставленные бюджетам поселений</t>
  </si>
  <si>
    <t xml:space="preserve"> - возврат</t>
  </si>
  <si>
    <t xml:space="preserve"> - предоставление</t>
  </si>
  <si>
    <t>Бюджетные кредиты, предоставленные юр.лицам</t>
  </si>
  <si>
    <t>Прочие источники внутреннего финансирования</t>
  </si>
  <si>
    <t xml:space="preserve">ИТОГО ИСТОЧНИКОВ </t>
  </si>
  <si>
    <t xml:space="preserve">Молодежная политика и оздоровление детей </t>
  </si>
  <si>
    <t>рублей</t>
  </si>
  <si>
    <t xml:space="preserve">Благоустройство </t>
  </si>
  <si>
    <t>Налог на имущество физических лиц</t>
  </si>
  <si>
    <t xml:space="preserve">Земельный налог </t>
  </si>
  <si>
    <t>Безвозмездные поступления от негосударственных организаций</t>
  </si>
  <si>
    <t xml:space="preserve">Прочие безвозмездные поступления </t>
  </si>
  <si>
    <t xml:space="preserve">Обеспечение и проведение выборов и референдумов </t>
  </si>
  <si>
    <t>Защита населения и территории от чрезвычайных ситуаций природного и техногенного характера, пожарная безопасность</t>
  </si>
  <si>
    <t>Транспортный налог</t>
  </si>
  <si>
    <t>Мобидизационная и вневойсковая подготовка</t>
  </si>
  <si>
    <t>Налоги на товары (работы, услуги), реализуемые на территории РФ</t>
  </si>
  <si>
    <t>Другие вопросы в области жилищно-коммунального хозяйства</t>
  </si>
  <si>
    <t xml:space="preserve">Гражданская оборона </t>
  </si>
  <si>
    <t>Отчет об исполнении бюджета Лысогорского муниицпального образования Лысогорского  муниципального района за 1 квартал 2026 года</t>
  </si>
  <si>
    <t>Уточненные бюджетные назначения  2026 год</t>
  </si>
  <si>
    <t xml:space="preserve">Кассовое исполнение за 1 квартал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</si>
</sst>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Arial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" fontId="8" fillId="0" borderId="19">
      <alignment horizontal="right"/>
    </xf>
    <xf numFmtId="4" fontId="8" fillId="0" borderId="20">
      <alignment horizontal="right"/>
    </xf>
  </cellStyleXfs>
  <cellXfs count="62">
    <xf numFmtId="0" fontId="0" fillId="0" borderId="0" xfId="0"/>
    <xf numFmtId="0" fontId="3" fillId="0" borderId="0" xfId="0" applyFont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3" fillId="0" borderId="1" xfId="0" applyNumberFormat="1" applyFont="1" applyBorder="1"/>
    <xf numFmtId="4" fontId="5" fillId="2" borderId="1" xfId="0" applyNumberFormat="1" applyFont="1" applyFill="1" applyBorder="1"/>
    <xf numFmtId="4" fontId="2" fillId="0" borderId="1" xfId="0" applyNumberFormat="1" applyFont="1" applyBorder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/>
    <xf numFmtId="4" fontId="0" fillId="0" borderId="1" xfId="0" applyNumberFormat="1" applyBorder="1"/>
    <xf numFmtId="4" fontId="1" fillId="0" borderId="1" xfId="0" applyNumberFormat="1" applyFont="1" applyBorder="1"/>
    <xf numFmtId="49" fontId="2" fillId="3" borderId="8" xfId="0" applyNumberFormat="1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7" xfId="0" applyFont="1" applyFill="1" applyBorder="1"/>
    <xf numFmtId="0" fontId="0" fillId="0" borderId="16" xfId="0" applyFont="1" applyBorder="1"/>
    <xf numFmtId="0" fontId="3" fillId="3" borderId="16" xfId="0" applyNumberFormat="1" applyFont="1" applyFill="1" applyBorder="1"/>
    <xf numFmtId="10" fontId="3" fillId="2" borderId="16" xfId="0" applyNumberFormat="1" applyFont="1" applyFill="1" applyBorder="1"/>
    <xf numFmtId="0" fontId="0" fillId="0" borderId="18" xfId="0" applyFont="1" applyBorder="1"/>
    <xf numFmtId="49" fontId="5" fillId="2" borderId="8" xfId="0" applyNumberFormat="1" applyFont="1" applyFill="1" applyBorder="1"/>
    <xf numFmtId="49" fontId="5" fillId="2" borderId="1" xfId="0" applyNumberFormat="1" applyFont="1" applyFill="1" applyBorder="1"/>
    <xf numFmtId="0" fontId="5" fillId="2" borderId="1" xfId="0" applyFont="1" applyFill="1" applyBorder="1" applyAlignment="1">
      <alignment vertical="center" wrapText="1"/>
    </xf>
    <xf numFmtId="49" fontId="3" fillId="2" borderId="8" xfId="0" applyNumberFormat="1" applyFont="1" applyFill="1" applyBorder="1"/>
    <xf numFmtId="49" fontId="2" fillId="2" borderId="8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10" fontId="5" fillId="2" borderId="16" xfId="0" applyNumberFormat="1" applyFont="1" applyFill="1" applyBorder="1"/>
    <xf numFmtId="10" fontId="2" fillId="2" borderId="16" xfId="0" applyNumberFormat="1" applyFont="1" applyFill="1" applyBorder="1"/>
    <xf numFmtId="4" fontId="2" fillId="0" borderId="10" xfId="0" applyNumberFormat="1" applyFont="1" applyBorder="1"/>
    <xf numFmtId="0" fontId="3" fillId="0" borderId="8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3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" fontId="9" fillId="0" borderId="19" xfId="1" applyNumberFormat="1" applyFont="1" applyProtection="1">
      <alignment horizontal="right"/>
    </xf>
    <xf numFmtId="4" fontId="9" fillId="0" borderId="20" xfId="2" applyNumberFormat="1" applyFont="1" applyProtection="1">
      <alignment horizontal="right"/>
    </xf>
  </cellXfs>
  <cellStyles count="3">
    <cellStyle name="xl46" xfId="1"/>
    <cellStyle name="xl78" xfId="2"/>
    <cellStyle name="Обычный" xfId="0" builtinId="0"/>
  </cellStyles>
  <dxfs count="68">
    <dxf>
      <font>
        <color theme="0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color theme="0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zoomScaleNormal="100" workbookViewId="0">
      <pane ySplit="5" topLeftCell="A6" activePane="bottomLeft" state="frozen"/>
      <selection pane="bottomLeft" activeCell="E98" sqref="E98"/>
    </sheetView>
  </sheetViews>
  <sheetFormatPr defaultRowHeight="15" x14ac:dyDescent="0.25"/>
  <cols>
    <col min="1" max="1" width="6.5703125" customWidth="1"/>
    <col min="2" max="2" width="7.42578125" customWidth="1"/>
    <col min="3" max="3" width="79.85546875" customWidth="1"/>
    <col min="4" max="4" width="16" customWidth="1"/>
    <col min="5" max="5" width="15.85546875" customWidth="1"/>
    <col min="6" max="6" width="16.28515625" customWidth="1"/>
    <col min="8" max="11" width="9.14062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46.5" customHeight="1" x14ac:dyDescent="0.25">
      <c r="A2" s="1"/>
      <c r="B2" s="1"/>
      <c r="C2" s="36" t="s">
        <v>107</v>
      </c>
      <c r="D2" s="36"/>
      <c r="E2" s="36"/>
      <c r="F2" s="36"/>
    </row>
    <row r="3" spans="1:6" ht="15.75" thickBot="1" x14ac:dyDescent="0.3">
      <c r="A3" s="1"/>
      <c r="B3" s="1"/>
      <c r="C3" s="1"/>
      <c r="D3" s="1"/>
      <c r="E3" s="1"/>
      <c r="F3" s="1" t="s">
        <v>94</v>
      </c>
    </row>
    <row r="4" spans="1:6" ht="57.75" thickBot="1" x14ac:dyDescent="0.3">
      <c r="A4" s="44" t="s">
        <v>0</v>
      </c>
      <c r="B4" s="45"/>
      <c r="C4" s="45"/>
      <c r="D4" s="2" t="s">
        <v>108</v>
      </c>
      <c r="E4" s="2" t="s">
        <v>109</v>
      </c>
      <c r="F4" s="3" t="s">
        <v>1</v>
      </c>
    </row>
    <row r="5" spans="1:6" ht="15.75" thickBot="1" x14ac:dyDescent="0.3">
      <c r="A5" s="46">
        <v>1</v>
      </c>
      <c r="B5" s="47"/>
      <c r="C5" s="47"/>
      <c r="D5" s="4">
        <v>2</v>
      </c>
      <c r="E5" s="4">
        <v>3</v>
      </c>
      <c r="F5" s="5">
        <v>4</v>
      </c>
    </row>
    <row r="6" spans="1:6" x14ac:dyDescent="0.25">
      <c r="A6" s="48" t="s">
        <v>2</v>
      </c>
      <c r="B6" s="49"/>
      <c r="C6" s="49"/>
      <c r="D6" s="18"/>
      <c r="E6" s="18"/>
      <c r="F6" s="19"/>
    </row>
    <row r="7" spans="1:6" x14ac:dyDescent="0.25">
      <c r="A7" s="37" t="s">
        <v>3</v>
      </c>
      <c r="B7" s="38"/>
      <c r="C7" s="38"/>
      <c r="D7" s="7">
        <f>D8+D9+D10+D14+D15+D16+D17+D18+D19+D20+D21+D11+D13+D12</f>
        <v>37085200</v>
      </c>
      <c r="E7" s="7">
        <f>E8+E9+E10+E14+E15+E16+E17+E18+E19+E20+E21+E11+E13+E12</f>
        <v>4838001.0300000012</v>
      </c>
      <c r="F7" s="31">
        <f t="shared" ref="F7:F32" si="0">IFERROR(E7/D7,0)</f>
        <v>0.13045638233041756</v>
      </c>
    </row>
    <row r="8" spans="1:6" x14ac:dyDescent="0.25">
      <c r="A8" s="34" t="s">
        <v>28</v>
      </c>
      <c r="B8" s="35"/>
      <c r="C8" s="35"/>
      <c r="D8" s="60">
        <v>16509800</v>
      </c>
      <c r="E8" s="61">
        <v>2803987.06</v>
      </c>
      <c r="F8" s="22">
        <f t="shared" si="0"/>
        <v>0.16983773637475924</v>
      </c>
    </row>
    <row r="9" spans="1:6" x14ac:dyDescent="0.25">
      <c r="A9" s="34" t="s">
        <v>104</v>
      </c>
      <c r="B9" s="35"/>
      <c r="C9" s="35"/>
      <c r="D9" s="60">
        <v>3692000</v>
      </c>
      <c r="E9" s="61">
        <v>864256.55</v>
      </c>
      <c r="F9" s="22">
        <f t="shared" si="0"/>
        <v>0.23408898970747563</v>
      </c>
    </row>
    <row r="10" spans="1:6" x14ac:dyDescent="0.25">
      <c r="A10" s="34" t="s">
        <v>4</v>
      </c>
      <c r="B10" s="35"/>
      <c r="C10" s="35"/>
      <c r="D10" s="60">
        <v>254400</v>
      </c>
      <c r="E10" s="61">
        <v>373673.08</v>
      </c>
      <c r="F10" s="22">
        <f t="shared" si="0"/>
        <v>1.4688407232704404</v>
      </c>
    </row>
    <row r="11" spans="1:6" x14ac:dyDescent="0.25">
      <c r="A11" s="34" t="s">
        <v>96</v>
      </c>
      <c r="B11" s="35"/>
      <c r="C11" s="35"/>
      <c r="D11" s="60">
        <v>5084000</v>
      </c>
      <c r="E11" s="61">
        <v>28519.54</v>
      </c>
      <c r="F11" s="22">
        <f t="shared" si="0"/>
        <v>5.6096656176239179E-3</v>
      </c>
    </row>
    <row r="12" spans="1:6" x14ac:dyDescent="0.25">
      <c r="A12" s="34" t="s">
        <v>102</v>
      </c>
      <c r="B12" s="35"/>
      <c r="C12" s="35"/>
      <c r="D12" s="60">
        <v>8900000</v>
      </c>
      <c r="E12" s="61">
        <v>543455.65</v>
      </c>
      <c r="F12" s="22">
        <f t="shared" si="0"/>
        <v>6.1062432584269667E-2</v>
      </c>
    </row>
    <row r="13" spans="1:6" x14ac:dyDescent="0.25">
      <c r="A13" s="34" t="s">
        <v>97</v>
      </c>
      <c r="B13" s="35"/>
      <c r="C13" s="35"/>
      <c r="D13" s="60">
        <v>2185000</v>
      </c>
      <c r="E13" s="61">
        <v>204536.41</v>
      </c>
      <c r="F13" s="22">
        <f t="shared" si="0"/>
        <v>9.3609340961098395E-2</v>
      </c>
    </row>
    <row r="14" spans="1:6" x14ac:dyDescent="0.25">
      <c r="A14" s="34" t="s">
        <v>5</v>
      </c>
      <c r="B14" s="35"/>
      <c r="C14" s="35"/>
      <c r="D14" s="6"/>
      <c r="E14" s="6"/>
      <c r="F14" s="22">
        <f t="shared" si="0"/>
        <v>0</v>
      </c>
    </row>
    <row r="15" spans="1:6" ht="30.75" customHeight="1" x14ac:dyDescent="0.25">
      <c r="A15" s="34" t="s">
        <v>6</v>
      </c>
      <c r="B15" s="35"/>
      <c r="C15" s="35"/>
      <c r="D15" s="60">
        <v>410000</v>
      </c>
      <c r="E15" s="61">
        <v>14009.74</v>
      </c>
      <c r="F15" s="22">
        <f t="shared" si="0"/>
        <v>3.417009756097561E-2</v>
      </c>
    </row>
    <row r="16" spans="1:6" x14ac:dyDescent="0.25">
      <c r="A16" s="34" t="s">
        <v>7</v>
      </c>
      <c r="B16" s="35"/>
      <c r="C16" s="35"/>
      <c r="D16" s="6"/>
      <c r="E16" s="6"/>
      <c r="F16" s="22">
        <f t="shared" si="0"/>
        <v>0</v>
      </c>
    </row>
    <row r="17" spans="1:6" x14ac:dyDescent="0.25">
      <c r="A17" s="34" t="s">
        <v>8</v>
      </c>
      <c r="B17" s="35"/>
      <c r="C17" s="35"/>
      <c r="D17" s="6"/>
      <c r="E17" s="6"/>
      <c r="F17" s="22">
        <f t="shared" si="0"/>
        <v>0</v>
      </c>
    </row>
    <row r="18" spans="1:6" x14ac:dyDescent="0.25">
      <c r="A18" s="34" t="s">
        <v>9</v>
      </c>
      <c r="B18" s="35"/>
      <c r="C18" s="35"/>
      <c r="D18" s="60">
        <v>50000</v>
      </c>
      <c r="E18" s="61">
        <v>5563</v>
      </c>
      <c r="F18" s="22">
        <f t="shared" si="0"/>
        <v>0.11126</v>
      </c>
    </row>
    <row r="19" spans="1:6" x14ac:dyDescent="0.25">
      <c r="A19" s="34" t="s">
        <v>10</v>
      </c>
      <c r="B19" s="35"/>
      <c r="C19" s="35"/>
      <c r="D19" s="6"/>
      <c r="E19" s="6"/>
      <c r="F19" s="22">
        <f t="shared" si="0"/>
        <v>0</v>
      </c>
    </row>
    <row r="20" spans="1:6" x14ac:dyDescent="0.25">
      <c r="A20" s="34" t="s">
        <v>11</v>
      </c>
      <c r="B20" s="35"/>
      <c r="C20" s="35"/>
      <c r="D20" s="6"/>
      <c r="E20" s="6"/>
      <c r="F20" s="22">
        <f t="shared" si="0"/>
        <v>0</v>
      </c>
    </row>
    <row r="21" spans="1:6" x14ac:dyDescent="0.25">
      <c r="A21" s="34" t="s">
        <v>12</v>
      </c>
      <c r="B21" s="35"/>
      <c r="C21" s="35"/>
      <c r="D21" s="6"/>
      <c r="E21" s="6"/>
      <c r="F21" s="22">
        <f t="shared" si="0"/>
        <v>0</v>
      </c>
    </row>
    <row r="22" spans="1:6" x14ac:dyDescent="0.25">
      <c r="A22" s="37" t="s">
        <v>13</v>
      </c>
      <c r="B22" s="38"/>
      <c r="C22" s="38"/>
      <c r="D22" s="7">
        <f>D23+D28+D29+D30+D31</f>
        <v>22028883</v>
      </c>
      <c r="E22" s="7">
        <f>E23+E28+E29+E30+E31</f>
        <v>193446.78999999998</v>
      </c>
      <c r="F22" s="22">
        <f t="shared" si="0"/>
        <v>8.7815069878940284E-3</v>
      </c>
    </row>
    <row r="23" spans="1:6" x14ac:dyDescent="0.25">
      <c r="A23" s="34" t="s">
        <v>14</v>
      </c>
      <c r="B23" s="35"/>
      <c r="C23" s="35"/>
      <c r="D23" s="6">
        <f>SUM(D24:D27)</f>
        <v>22028883</v>
      </c>
      <c r="E23" s="6">
        <f>SUM(E24:E27)</f>
        <v>193446.78999999998</v>
      </c>
      <c r="F23" s="22">
        <f t="shared" si="0"/>
        <v>8.7815069878940284E-3</v>
      </c>
    </row>
    <row r="24" spans="1:6" x14ac:dyDescent="0.25">
      <c r="A24" s="50" t="s">
        <v>48</v>
      </c>
      <c r="B24" s="51"/>
      <c r="C24" s="51"/>
      <c r="D24" s="60">
        <v>461183</v>
      </c>
      <c r="E24" s="61">
        <v>115320</v>
      </c>
      <c r="F24" s="22">
        <f t="shared" si="0"/>
        <v>0.25005258216369641</v>
      </c>
    </row>
    <row r="25" spans="1:6" x14ac:dyDescent="0.25">
      <c r="A25" s="50" t="s">
        <v>47</v>
      </c>
      <c r="B25" s="51"/>
      <c r="C25" s="51"/>
      <c r="D25" s="60">
        <v>6000000</v>
      </c>
      <c r="E25" s="6"/>
      <c r="F25" s="22">
        <f t="shared" si="0"/>
        <v>0</v>
      </c>
    </row>
    <row r="26" spans="1:6" x14ac:dyDescent="0.25">
      <c r="A26" s="50" t="s">
        <v>29</v>
      </c>
      <c r="B26" s="51"/>
      <c r="C26" s="51"/>
      <c r="D26" s="60">
        <v>567700</v>
      </c>
      <c r="E26" s="61">
        <v>78126.789999999994</v>
      </c>
      <c r="F26" s="22">
        <f t="shared" si="0"/>
        <v>0.13761985203452526</v>
      </c>
    </row>
    <row r="27" spans="1:6" ht="15" customHeight="1" x14ac:dyDescent="0.25">
      <c r="A27" s="50" t="s">
        <v>46</v>
      </c>
      <c r="B27" s="51"/>
      <c r="C27" s="51"/>
      <c r="D27" s="60">
        <v>15000000</v>
      </c>
      <c r="E27" s="6"/>
      <c r="F27" s="22">
        <f t="shared" si="0"/>
        <v>0</v>
      </c>
    </row>
    <row r="28" spans="1:6" x14ac:dyDescent="0.25">
      <c r="A28" s="34" t="s">
        <v>15</v>
      </c>
      <c r="B28" s="35"/>
      <c r="C28" s="35"/>
      <c r="D28" s="6"/>
      <c r="E28" s="6"/>
      <c r="F28" s="22">
        <f t="shared" si="0"/>
        <v>0</v>
      </c>
    </row>
    <row r="29" spans="1:6" x14ac:dyDescent="0.25">
      <c r="A29" s="34" t="s">
        <v>16</v>
      </c>
      <c r="B29" s="35"/>
      <c r="C29" s="35"/>
      <c r="D29" s="6"/>
      <c r="E29" s="6"/>
      <c r="F29" s="22">
        <f t="shared" si="0"/>
        <v>0</v>
      </c>
    </row>
    <row r="30" spans="1:6" x14ac:dyDescent="0.25">
      <c r="A30" s="34" t="s">
        <v>98</v>
      </c>
      <c r="B30" s="35"/>
      <c r="C30" s="35"/>
      <c r="D30" s="6"/>
      <c r="E30" s="6"/>
      <c r="F30" s="22">
        <f t="shared" ref="F30" si="1">IFERROR(E30/D30,0)</f>
        <v>0</v>
      </c>
    </row>
    <row r="31" spans="1:6" x14ac:dyDescent="0.25">
      <c r="A31" s="34" t="s">
        <v>99</v>
      </c>
      <c r="B31" s="35"/>
      <c r="C31" s="35"/>
      <c r="D31" s="6"/>
      <c r="E31" s="6"/>
      <c r="F31" s="22">
        <f t="shared" ref="F31" si="2">IFERROR(E31/D31,0)</f>
        <v>0</v>
      </c>
    </row>
    <row r="32" spans="1:6" x14ac:dyDescent="0.25">
      <c r="A32" s="42" t="s">
        <v>17</v>
      </c>
      <c r="B32" s="43"/>
      <c r="C32" s="43"/>
      <c r="D32" s="8">
        <f>D7+D22</f>
        <v>59114083</v>
      </c>
      <c r="E32" s="8">
        <f>E7+E22</f>
        <v>5031447.8200000012</v>
      </c>
      <c r="F32" s="32">
        <f t="shared" si="0"/>
        <v>8.5114198929551202E-2</v>
      </c>
    </row>
    <row r="33" spans="1:6" ht="29.25" x14ac:dyDescent="0.25">
      <c r="A33" s="17" t="s">
        <v>36</v>
      </c>
      <c r="B33" s="13" t="s">
        <v>37</v>
      </c>
      <c r="C33" s="11" t="s">
        <v>18</v>
      </c>
      <c r="D33" s="12"/>
      <c r="E33" s="12"/>
      <c r="F33" s="21"/>
    </row>
    <row r="34" spans="1:6" x14ac:dyDescent="0.25">
      <c r="A34" s="24" t="s">
        <v>39</v>
      </c>
      <c r="B34" s="25" t="s">
        <v>38</v>
      </c>
      <c r="C34" s="26" t="s">
        <v>19</v>
      </c>
      <c r="D34" s="7">
        <f>D35+D36+D37+D38+D40+D41+D39</f>
        <v>5666535.75</v>
      </c>
      <c r="E34" s="7">
        <f>E35+E36+E37+E38+E40+E41+E39</f>
        <v>37418.559999999998</v>
      </c>
      <c r="F34" s="31">
        <f t="shared" ref="F34:F61" si="3">IFERROR(E34/D34,0)</f>
        <v>6.6034278527228908E-3</v>
      </c>
    </row>
    <row r="35" spans="1:6" ht="30" x14ac:dyDescent="0.25">
      <c r="A35" s="27" t="s">
        <v>39</v>
      </c>
      <c r="B35" s="14" t="s">
        <v>40</v>
      </c>
      <c r="C35" s="9" t="s">
        <v>30</v>
      </c>
      <c r="D35" s="10"/>
      <c r="E35" s="10"/>
      <c r="F35" s="22">
        <f t="shared" si="3"/>
        <v>0</v>
      </c>
    </row>
    <row r="36" spans="1:6" ht="45" x14ac:dyDescent="0.25">
      <c r="A36" s="27" t="s">
        <v>39</v>
      </c>
      <c r="B36" s="14" t="s">
        <v>41</v>
      </c>
      <c r="C36" s="9" t="s">
        <v>31</v>
      </c>
      <c r="D36" s="10"/>
      <c r="E36" s="10"/>
      <c r="F36" s="22">
        <f t="shared" si="3"/>
        <v>0</v>
      </c>
    </row>
    <row r="37" spans="1:6" x14ac:dyDescent="0.25">
      <c r="A37" s="27" t="s">
        <v>39</v>
      </c>
      <c r="B37" s="14" t="s">
        <v>42</v>
      </c>
      <c r="C37" s="9" t="s">
        <v>32</v>
      </c>
      <c r="D37" s="10"/>
      <c r="E37" s="10"/>
      <c r="F37" s="22">
        <f t="shared" si="3"/>
        <v>0</v>
      </c>
    </row>
    <row r="38" spans="1:6" ht="30" x14ac:dyDescent="0.25">
      <c r="A38" s="27" t="s">
        <v>39</v>
      </c>
      <c r="B38" s="14" t="s">
        <v>43</v>
      </c>
      <c r="C38" s="9" t="s">
        <v>33</v>
      </c>
      <c r="D38" s="10"/>
      <c r="E38" s="10"/>
      <c r="F38" s="22">
        <f t="shared" si="3"/>
        <v>0</v>
      </c>
    </row>
    <row r="39" spans="1:6" x14ac:dyDescent="0.25">
      <c r="A39" s="27" t="s">
        <v>39</v>
      </c>
      <c r="B39" s="14" t="s">
        <v>60</v>
      </c>
      <c r="C39" s="9" t="s">
        <v>100</v>
      </c>
      <c r="D39" s="10"/>
      <c r="E39" s="10"/>
      <c r="F39" s="22">
        <f t="shared" si="3"/>
        <v>0</v>
      </c>
    </row>
    <row r="40" spans="1:6" x14ac:dyDescent="0.25">
      <c r="A40" s="27" t="s">
        <v>39</v>
      </c>
      <c r="B40" s="14" t="s">
        <v>44</v>
      </c>
      <c r="C40" s="9" t="s">
        <v>34</v>
      </c>
      <c r="D40" s="60">
        <v>150000</v>
      </c>
      <c r="E40" s="10"/>
      <c r="F40" s="22">
        <f t="shared" si="3"/>
        <v>0</v>
      </c>
    </row>
    <row r="41" spans="1:6" x14ac:dyDescent="0.25">
      <c r="A41" s="27" t="s">
        <v>39</v>
      </c>
      <c r="B41" s="14" t="s">
        <v>45</v>
      </c>
      <c r="C41" s="9" t="s">
        <v>35</v>
      </c>
      <c r="D41" s="60">
        <v>5516535.75</v>
      </c>
      <c r="E41" s="60">
        <v>37418.559999999998</v>
      </c>
      <c r="F41" s="22">
        <f t="shared" si="3"/>
        <v>6.7829815115400998E-3</v>
      </c>
    </row>
    <row r="42" spans="1:6" x14ac:dyDescent="0.25">
      <c r="A42" s="24" t="s">
        <v>40</v>
      </c>
      <c r="B42" s="25" t="s">
        <v>38</v>
      </c>
      <c r="C42" s="26" t="s">
        <v>20</v>
      </c>
      <c r="D42" s="7">
        <f>D43</f>
        <v>567700</v>
      </c>
      <c r="E42" s="7">
        <f>E43</f>
        <v>78126.789999999994</v>
      </c>
      <c r="F42" s="31">
        <f t="shared" si="3"/>
        <v>0.13761985203452526</v>
      </c>
    </row>
    <row r="43" spans="1:6" x14ac:dyDescent="0.25">
      <c r="A43" s="24" t="s">
        <v>40</v>
      </c>
      <c r="B43" s="14" t="s">
        <v>49</v>
      </c>
      <c r="C43" s="9" t="s">
        <v>103</v>
      </c>
      <c r="D43" s="60">
        <v>567700</v>
      </c>
      <c r="E43" s="60">
        <v>78126.789999999994</v>
      </c>
      <c r="F43" s="22">
        <f t="shared" si="3"/>
        <v>0.13761985203452526</v>
      </c>
    </row>
    <row r="44" spans="1:6" x14ac:dyDescent="0.25">
      <c r="A44" s="24" t="s">
        <v>49</v>
      </c>
      <c r="B44" s="25" t="s">
        <v>38</v>
      </c>
      <c r="C44" s="26" t="s">
        <v>21</v>
      </c>
      <c r="D44" s="7">
        <f>D45+D46</f>
        <v>195000</v>
      </c>
      <c r="E44" s="7">
        <f>E45+E46</f>
        <v>0</v>
      </c>
      <c r="F44" s="22">
        <f t="shared" si="3"/>
        <v>0</v>
      </c>
    </row>
    <row r="45" spans="1:6" x14ac:dyDescent="0.25">
      <c r="A45" s="27" t="s">
        <v>49</v>
      </c>
      <c r="B45" s="14" t="s">
        <v>50</v>
      </c>
      <c r="C45" s="9" t="s">
        <v>106</v>
      </c>
      <c r="D45" s="10"/>
      <c r="E45" s="10"/>
      <c r="F45" s="22">
        <f t="shared" si="3"/>
        <v>0</v>
      </c>
    </row>
    <row r="46" spans="1:6" ht="30" x14ac:dyDescent="0.25">
      <c r="A46" s="27" t="s">
        <v>49</v>
      </c>
      <c r="B46" s="14" t="s">
        <v>67</v>
      </c>
      <c r="C46" s="9" t="s">
        <v>101</v>
      </c>
      <c r="D46" s="60">
        <v>195000</v>
      </c>
      <c r="E46" s="10"/>
      <c r="F46" s="22">
        <f t="shared" si="3"/>
        <v>0</v>
      </c>
    </row>
    <row r="47" spans="1:6" x14ac:dyDescent="0.25">
      <c r="A47" s="28" t="s">
        <v>41</v>
      </c>
      <c r="B47" s="25" t="s">
        <v>38</v>
      </c>
      <c r="C47" s="26" t="s">
        <v>51</v>
      </c>
      <c r="D47" s="7">
        <f>D48+D49+D50+D51</f>
        <v>26391690</v>
      </c>
      <c r="E47" s="7">
        <f>E48+E49+E50+E51</f>
        <v>2305470.27</v>
      </c>
      <c r="F47" s="22">
        <f t="shared" si="3"/>
        <v>8.7355916578286577E-2</v>
      </c>
    </row>
    <row r="48" spans="1:6" x14ac:dyDescent="0.25">
      <c r="A48" s="27" t="s">
        <v>41</v>
      </c>
      <c r="B48" s="14" t="s">
        <v>42</v>
      </c>
      <c r="C48" s="9" t="s">
        <v>52</v>
      </c>
      <c r="D48" s="10"/>
      <c r="E48" s="10"/>
      <c r="F48" s="22">
        <f t="shared" si="3"/>
        <v>0</v>
      </c>
    </row>
    <row r="49" spans="1:6" x14ac:dyDescent="0.25">
      <c r="A49" s="27" t="s">
        <v>41</v>
      </c>
      <c r="B49" s="14" t="s">
        <v>53</v>
      </c>
      <c r="C49" s="9" t="s">
        <v>54</v>
      </c>
      <c r="D49" s="60">
        <v>3674690</v>
      </c>
      <c r="E49" s="60">
        <v>634070.85</v>
      </c>
      <c r="F49" s="22">
        <f t="shared" si="3"/>
        <v>0.17255084102332441</v>
      </c>
    </row>
    <row r="50" spans="1:6" x14ac:dyDescent="0.25">
      <c r="A50" s="27" t="s">
        <v>41</v>
      </c>
      <c r="B50" s="14" t="s">
        <v>50</v>
      </c>
      <c r="C50" s="9" t="s">
        <v>55</v>
      </c>
      <c r="D50" s="60">
        <v>22592000</v>
      </c>
      <c r="E50" s="60">
        <v>1671399.42</v>
      </c>
      <c r="F50" s="22">
        <f t="shared" si="3"/>
        <v>7.3981914837110474E-2</v>
      </c>
    </row>
    <row r="51" spans="1:6" x14ac:dyDescent="0.25">
      <c r="A51" s="27" t="s">
        <v>41</v>
      </c>
      <c r="B51" s="14" t="s">
        <v>56</v>
      </c>
      <c r="C51" s="9" t="s">
        <v>57</v>
      </c>
      <c r="D51" s="60">
        <v>125000</v>
      </c>
      <c r="E51" s="10"/>
      <c r="F51" s="22">
        <f t="shared" si="3"/>
        <v>0</v>
      </c>
    </row>
    <row r="52" spans="1:6" x14ac:dyDescent="0.25">
      <c r="A52" s="24" t="s">
        <v>42</v>
      </c>
      <c r="B52" s="25" t="s">
        <v>38</v>
      </c>
      <c r="C52" s="26" t="s">
        <v>22</v>
      </c>
      <c r="D52" s="7">
        <f>D53+D54+D55+D56</f>
        <v>25853157.25</v>
      </c>
      <c r="E52" s="7">
        <f>E53+E54+E55+E56</f>
        <v>4021261.95</v>
      </c>
      <c r="F52" s="22">
        <f t="shared" si="3"/>
        <v>0.1555423931829448</v>
      </c>
    </row>
    <row r="53" spans="1:6" x14ac:dyDescent="0.25">
      <c r="A53" s="27" t="s">
        <v>42</v>
      </c>
      <c r="B53" s="14" t="s">
        <v>39</v>
      </c>
      <c r="C53" s="9" t="s">
        <v>58</v>
      </c>
      <c r="D53" s="10"/>
      <c r="E53" s="10"/>
      <c r="F53" s="22">
        <f t="shared" si="3"/>
        <v>0</v>
      </c>
    </row>
    <row r="54" spans="1:6" x14ac:dyDescent="0.25">
      <c r="A54" s="27" t="s">
        <v>42</v>
      </c>
      <c r="B54" s="14" t="s">
        <v>40</v>
      </c>
      <c r="C54" s="9" t="s">
        <v>59</v>
      </c>
      <c r="D54" s="60">
        <v>7996000</v>
      </c>
      <c r="E54" s="60">
        <v>583610</v>
      </c>
      <c r="F54" s="22">
        <f t="shared" si="3"/>
        <v>7.2987743871935962E-2</v>
      </c>
    </row>
    <row r="55" spans="1:6" x14ac:dyDescent="0.25">
      <c r="A55" s="27" t="s">
        <v>42</v>
      </c>
      <c r="B55" s="14" t="s">
        <v>49</v>
      </c>
      <c r="C55" s="9" t="s">
        <v>95</v>
      </c>
      <c r="D55" s="60">
        <v>17857157.25</v>
      </c>
      <c r="E55" s="60">
        <v>3437651.95</v>
      </c>
      <c r="F55" s="22">
        <f t="shared" si="3"/>
        <v>0.19250835403826666</v>
      </c>
    </row>
    <row r="56" spans="1:6" x14ac:dyDescent="0.25">
      <c r="A56" s="27" t="s">
        <v>42</v>
      </c>
      <c r="B56" s="14" t="s">
        <v>42</v>
      </c>
      <c r="C56" s="9" t="s">
        <v>105</v>
      </c>
      <c r="D56" s="10"/>
      <c r="E56" s="10"/>
      <c r="F56" s="22"/>
    </row>
    <row r="57" spans="1:6" x14ac:dyDescent="0.25">
      <c r="A57" s="24" t="s">
        <v>60</v>
      </c>
      <c r="B57" s="25" t="s">
        <v>38</v>
      </c>
      <c r="C57" s="26" t="s">
        <v>23</v>
      </c>
      <c r="D57" s="7">
        <f>D58+D59+D60+D62+D61</f>
        <v>0</v>
      </c>
      <c r="E57" s="7">
        <f>E58+E59+E60+E62+E61</f>
        <v>0</v>
      </c>
      <c r="F57" s="22">
        <f t="shared" si="3"/>
        <v>0</v>
      </c>
    </row>
    <row r="58" spans="1:6" x14ac:dyDescent="0.25">
      <c r="A58" s="27" t="s">
        <v>60</v>
      </c>
      <c r="B58" s="14" t="s">
        <v>39</v>
      </c>
      <c r="C58" s="9" t="s">
        <v>61</v>
      </c>
      <c r="D58" s="10"/>
      <c r="E58" s="10"/>
      <c r="F58" s="22">
        <f t="shared" si="3"/>
        <v>0</v>
      </c>
    </row>
    <row r="59" spans="1:6" x14ac:dyDescent="0.25">
      <c r="A59" s="27" t="s">
        <v>60</v>
      </c>
      <c r="B59" s="14" t="s">
        <v>40</v>
      </c>
      <c r="C59" s="9" t="s">
        <v>62</v>
      </c>
      <c r="D59" s="10"/>
      <c r="E59" s="10"/>
      <c r="F59" s="22">
        <f t="shared" si="3"/>
        <v>0</v>
      </c>
    </row>
    <row r="60" spans="1:6" x14ac:dyDescent="0.25">
      <c r="A60" s="27" t="s">
        <v>60</v>
      </c>
      <c r="B60" s="14" t="s">
        <v>49</v>
      </c>
      <c r="C60" s="9" t="s">
        <v>63</v>
      </c>
      <c r="D60" s="10"/>
      <c r="E60" s="10"/>
      <c r="F60" s="22">
        <f t="shared" si="3"/>
        <v>0</v>
      </c>
    </row>
    <row r="61" spans="1:6" x14ac:dyDescent="0.25">
      <c r="A61" s="27" t="s">
        <v>60</v>
      </c>
      <c r="B61" s="14" t="s">
        <v>60</v>
      </c>
      <c r="C61" s="9" t="s">
        <v>93</v>
      </c>
      <c r="D61" s="10"/>
      <c r="E61" s="10"/>
      <c r="F61" s="22">
        <f t="shared" si="3"/>
        <v>0</v>
      </c>
    </row>
    <row r="62" spans="1:6" x14ac:dyDescent="0.25">
      <c r="A62" s="27" t="s">
        <v>60</v>
      </c>
      <c r="B62" s="14" t="s">
        <v>50</v>
      </c>
      <c r="C62" s="9" t="s">
        <v>64</v>
      </c>
      <c r="D62" s="10"/>
      <c r="E62" s="10"/>
      <c r="F62" s="22">
        <f t="shared" ref="F62:F81" si="4">IFERROR(E62/D62,0)</f>
        <v>0</v>
      </c>
    </row>
    <row r="63" spans="1:6" x14ac:dyDescent="0.25">
      <c r="A63" s="24" t="s">
        <v>53</v>
      </c>
      <c r="B63" s="25" t="s">
        <v>38</v>
      </c>
      <c r="C63" s="26" t="s">
        <v>65</v>
      </c>
      <c r="D63" s="7">
        <f>D64+D65</f>
        <v>300000</v>
      </c>
      <c r="E63" s="7">
        <f>E64+E65</f>
        <v>41341.11</v>
      </c>
      <c r="F63" s="22">
        <f t="shared" si="4"/>
        <v>0.1378037</v>
      </c>
    </row>
    <row r="64" spans="1:6" x14ac:dyDescent="0.25">
      <c r="A64" s="27" t="s">
        <v>53</v>
      </c>
      <c r="B64" s="14" t="s">
        <v>39</v>
      </c>
      <c r="C64" s="9" t="s">
        <v>24</v>
      </c>
      <c r="D64" s="60">
        <v>300000</v>
      </c>
      <c r="E64" s="60">
        <v>41341.11</v>
      </c>
      <c r="F64" s="22">
        <f t="shared" si="4"/>
        <v>0.1378037</v>
      </c>
    </row>
    <row r="65" spans="1:6" x14ac:dyDescent="0.25">
      <c r="A65" s="27" t="s">
        <v>53</v>
      </c>
      <c r="B65" s="14" t="s">
        <v>41</v>
      </c>
      <c r="C65" s="9" t="s">
        <v>66</v>
      </c>
      <c r="D65" s="10"/>
      <c r="E65" s="10"/>
      <c r="F65" s="22">
        <f t="shared" si="4"/>
        <v>0</v>
      </c>
    </row>
    <row r="66" spans="1:6" x14ac:dyDescent="0.25">
      <c r="A66" s="24" t="s">
        <v>67</v>
      </c>
      <c r="B66" s="25" t="s">
        <v>38</v>
      </c>
      <c r="C66" s="26" t="s">
        <v>25</v>
      </c>
      <c r="D66" s="7">
        <f>D67+D68+D69</f>
        <v>140000</v>
      </c>
      <c r="E66" s="7">
        <f>E67+E68+E69</f>
        <v>23368</v>
      </c>
      <c r="F66" s="22">
        <f t="shared" si="4"/>
        <v>0.16691428571428571</v>
      </c>
    </row>
    <row r="67" spans="1:6" x14ac:dyDescent="0.25">
      <c r="A67" s="27" t="s">
        <v>67</v>
      </c>
      <c r="B67" s="14" t="s">
        <v>39</v>
      </c>
      <c r="C67" s="9" t="s">
        <v>68</v>
      </c>
      <c r="D67" s="60">
        <v>140000</v>
      </c>
      <c r="E67" s="60">
        <v>23368</v>
      </c>
      <c r="F67" s="22">
        <f t="shared" si="4"/>
        <v>0.16691428571428571</v>
      </c>
    </row>
    <row r="68" spans="1:6" x14ac:dyDescent="0.25">
      <c r="A68" s="27" t="s">
        <v>67</v>
      </c>
      <c r="B68" s="14" t="s">
        <v>49</v>
      </c>
      <c r="C68" s="9" t="s">
        <v>69</v>
      </c>
      <c r="D68" s="10"/>
      <c r="E68" s="10"/>
      <c r="F68" s="22">
        <f t="shared" si="4"/>
        <v>0</v>
      </c>
    </row>
    <row r="69" spans="1:6" x14ac:dyDescent="0.25">
      <c r="A69" s="27" t="s">
        <v>67</v>
      </c>
      <c r="B69" s="14" t="s">
        <v>41</v>
      </c>
      <c r="C69" s="9" t="s">
        <v>70</v>
      </c>
      <c r="D69" s="10"/>
      <c r="E69" s="10"/>
      <c r="F69" s="22">
        <f t="shared" si="4"/>
        <v>0</v>
      </c>
    </row>
    <row r="70" spans="1:6" x14ac:dyDescent="0.25">
      <c r="A70" s="24" t="s">
        <v>44</v>
      </c>
      <c r="B70" s="25" t="s">
        <v>38</v>
      </c>
      <c r="C70" s="26" t="s">
        <v>26</v>
      </c>
      <c r="D70" s="7">
        <f>D71</f>
        <v>0</v>
      </c>
      <c r="E70" s="7">
        <f>E71</f>
        <v>0</v>
      </c>
      <c r="F70" s="22">
        <f t="shared" si="4"/>
        <v>0</v>
      </c>
    </row>
    <row r="71" spans="1:6" x14ac:dyDescent="0.25">
      <c r="A71" s="27" t="s">
        <v>44</v>
      </c>
      <c r="B71" s="14" t="s">
        <v>39</v>
      </c>
      <c r="C71" s="9" t="s">
        <v>71</v>
      </c>
      <c r="D71" s="10"/>
      <c r="E71" s="10"/>
      <c r="F71" s="22">
        <f t="shared" si="4"/>
        <v>0</v>
      </c>
    </row>
    <row r="72" spans="1:6" x14ac:dyDescent="0.25">
      <c r="A72" s="24" t="s">
        <v>56</v>
      </c>
      <c r="B72" s="25" t="s">
        <v>38</v>
      </c>
      <c r="C72" s="26" t="s">
        <v>72</v>
      </c>
      <c r="D72" s="7">
        <f>D73+D74</f>
        <v>0</v>
      </c>
      <c r="E72" s="7">
        <f>E73+E74</f>
        <v>0</v>
      </c>
      <c r="F72" s="22">
        <f t="shared" si="4"/>
        <v>0</v>
      </c>
    </row>
    <row r="73" spans="1:6" x14ac:dyDescent="0.25">
      <c r="A73" s="27" t="s">
        <v>56</v>
      </c>
      <c r="B73" s="14" t="s">
        <v>40</v>
      </c>
      <c r="C73" s="9" t="s">
        <v>73</v>
      </c>
      <c r="D73" s="10"/>
      <c r="E73" s="10"/>
      <c r="F73" s="22">
        <f t="shared" si="4"/>
        <v>0</v>
      </c>
    </row>
    <row r="74" spans="1:6" x14ac:dyDescent="0.25">
      <c r="A74" s="27" t="s">
        <v>56</v>
      </c>
      <c r="B74" s="14" t="s">
        <v>41</v>
      </c>
      <c r="C74" s="9" t="s">
        <v>74</v>
      </c>
      <c r="D74" s="10"/>
      <c r="E74" s="10"/>
      <c r="F74" s="22">
        <f t="shared" si="4"/>
        <v>0</v>
      </c>
    </row>
    <row r="75" spans="1:6" x14ac:dyDescent="0.25">
      <c r="A75" s="24" t="s">
        <v>45</v>
      </c>
      <c r="B75" s="25" t="s">
        <v>38</v>
      </c>
      <c r="C75" s="26" t="s">
        <v>75</v>
      </c>
      <c r="D75" s="7">
        <f>D76</f>
        <v>0</v>
      </c>
      <c r="E75" s="7">
        <f>E76</f>
        <v>0</v>
      </c>
      <c r="F75" s="22">
        <f t="shared" si="4"/>
        <v>0</v>
      </c>
    </row>
    <row r="76" spans="1:6" x14ac:dyDescent="0.25">
      <c r="A76" s="27" t="s">
        <v>45</v>
      </c>
      <c r="B76" s="14" t="s">
        <v>39</v>
      </c>
      <c r="C76" s="9" t="s">
        <v>76</v>
      </c>
      <c r="D76" s="10"/>
      <c r="E76" s="10"/>
      <c r="F76" s="22">
        <f t="shared" si="4"/>
        <v>0</v>
      </c>
    </row>
    <row r="77" spans="1:6" ht="30" x14ac:dyDescent="0.25">
      <c r="A77" s="24" t="s">
        <v>77</v>
      </c>
      <c r="B77" s="25" t="s">
        <v>38</v>
      </c>
      <c r="C77" s="26" t="s">
        <v>78</v>
      </c>
      <c r="D77" s="7">
        <f>D78+D79</f>
        <v>0</v>
      </c>
      <c r="E77" s="7">
        <f>E78+E79</f>
        <v>0</v>
      </c>
      <c r="F77" s="22">
        <f t="shared" si="4"/>
        <v>0</v>
      </c>
    </row>
    <row r="78" spans="1:6" ht="30" x14ac:dyDescent="0.25">
      <c r="A78" s="27" t="s">
        <v>77</v>
      </c>
      <c r="B78" s="14" t="s">
        <v>39</v>
      </c>
      <c r="C78" s="9" t="s">
        <v>79</v>
      </c>
      <c r="D78" s="10"/>
      <c r="E78" s="10"/>
      <c r="F78" s="22">
        <f t="shared" si="4"/>
        <v>0</v>
      </c>
    </row>
    <row r="79" spans="1:6" ht="30" x14ac:dyDescent="0.25">
      <c r="A79" s="27" t="s">
        <v>77</v>
      </c>
      <c r="B79" s="14" t="s">
        <v>49</v>
      </c>
      <c r="C79" s="9" t="s">
        <v>80</v>
      </c>
      <c r="D79" s="10"/>
      <c r="E79" s="10"/>
      <c r="F79" s="22">
        <f t="shared" si="4"/>
        <v>0</v>
      </c>
    </row>
    <row r="80" spans="1:6" x14ac:dyDescent="0.25">
      <c r="A80" s="27"/>
      <c r="B80" s="14"/>
      <c r="C80" s="9"/>
      <c r="D80" s="10"/>
      <c r="E80" s="10"/>
      <c r="F80" s="22">
        <f t="shared" si="4"/>
        <v>0</v>
      </c>
    </row>
    <row r="81" spans="1:6" x14ac:dyDescent="0.25">
      <c r="A81" s="27"/>
      <c r="B81" s="14"/>
      <c r="C81" s="29" t="s">
        <v>17</v>
      </c>
      <c r="D81" s="30">
        <f>D34+D42+D44+D47+D52+D57+D63+D66+D70+D72+D75+D77</f>
        <v>59114083</v>
      </c>
      <c r="E81" s="30">
        <f>E34+E42+E44+E47+E52+E57+E63+E66+E70+E72+E75+E77</f>
        <v>6506986.6800000006</v>
      </c>
      <c r="F81" s="32">
        <f t="shared" si="4"/>
        <v>0.1100750675604661</v>
      </c>
    </row>
    <row r="82" spans="1:6" x14ac:dyDescent="0.25">
      <c r="A82" s="39" t="s">
        <v>27</v>
      </c>
      <c r="B82" s="40"/>
      <c r="C82" s="41"/>
      <c r="D82" s="12">
        <f>D32-D81</f>
        <v>0</v>
      </c>
      <c r="E82" s="12">
        <f>E32-E81</f>
        <v>-1475538.8599999994</v>
      </c>
      <c r="F82" s="21"/>
    </row>
    <row r="83" spans="1:6" x14ac:dyDescent="0.25">
      <c r="A83" s="54" t="s">
        <v>81</v>
      </c>
      <c r="B83" s="55"/>
      <c r="C83" s="55"/>
      <c r="D83" s="8">
        <f>D84+D85</f>
        <v>0</v>
      </c>
      <c r="E83" s="8">
        <f>E84+E85</f>
        <v>0</v>
      </c>
      <c r="F83" s="22"/>
    </row>
    <row r="84" spans="1:6" x14ac:dyDescent="0.25">
      <c r="A84" s="52" t="s">
        <v>82</v>
      </c>
      <c r="B84" s="53"/>
      <c r="C84" s="53"/>
      <c r="D84" s="15"/>
      <c r="E84" s="15"/>
      <c r="F84" s="20"/>
    </row>
    <row r="85" spans="1:6" x14ac:dyDescent="0.25">
      <c r="A85" s="52" t="s">
        <v>83</v>
      </c>
      <c r="B85" s="53"/>
      <c r="C85" s="53"/>
      <c r="D85" s="15"/>
      <c r="E85" s="15"/>
      <c r="F85" s="20"/>
    </row>
    <row r="86" spans="1:6" x14ac:dyDescent="0.25">
      <c r="A86" s="54" t="s">
        <v>84</v>
      </c>
      <c r="B86" s="55"/>
      <c r="C86" s="55"/>
      <c r="D86" s="16">
        <f>D87+D88</f>
        <v>0</v>
      </c>
      <c r="E86" s="16">
        <f>E87+E88</f>
        <v>0</v>
      </c>
      <c r="F86" s="20"/>
    </row>
    <row r="87" spans="1:6" x14ac:dyDescent="0.25">
      <c r="A87" s="52" t="s">
        <v>82</v>
      </c>
      <c r="B87" s="53"/>
      <c r="C87" s="53"/>
      <c r="D87" s="15"/>
      <c r="E87" s="15"/>
      <c r="F87" s="20"/>
    </row>
    <row r="88" spans="1:6" x14ac:dyDescent="0.25">
      <c r="A88" s="52" t="s">
        <v>83</v>
      </c>
      <c r="B88" s="53"/>
      <c r="C88" s="53"/>
      <c r="D88" s="15"/>
      <c r="E88" s="15"/>
      <c r="F88" s="20"/>
    </row>
    <row r="89" spans="1:6" x14ac:dyDescent="0.25">
      <c r="A89" s="56" t="s">
        <v>85</v>
      </c>
      <c r="B89" s="57"/>
      <c r="C89" s="57"/>
      <c r="D89" s="16"/>
      <c r="E89" s="16"/>
      <c r="F89" s="20"/>
    </row>
    <row r="90" spans="1:6" x14ac:dyDescent="0.25">
      <c r="A90" s="56" t="s">
        <v>86</v>
      </c>
      <c r="B90" s="57"/>
      <c r="C90" s="57"/>
      <c r="D90" s="16"/>
      <c r="E90" s="16"/>
      <c r="F90" s="20"/>
    </row>
    <row r="91" spans="1:6" x14ac:dyDescent="0.25">
      <c r="A91" s="56" t="s">
        <v>87</v>
      </c>
      <c r="B91" s="57"/>
      <c r="C91" s="57"/>
      <c r="D91" s="16">
        <f>D92+D93</f>
        <v>0</v>
      </c>
      <c r="E91" s="16">
        <f>E92+E93</f>
        <v>0</v>
      </c>
      <c r="F91" s="20"/>
    </row>
    <row r="92" spans="1:6" x14ac:dyDescent="0.25">
      <c r="A92" s="52" t="s">
        <v>88</v>
      </c>
      <c r="B92" s="53"/>
      <c r="C92" s="53"/>
      <c r="D92" s="15"/>
      <c r="E92" s="15"/>
      <c r="F92" s="20"/>
    </row>
    <row r="93" spans="1:6" x14ac:dyDescent="0.25">
      <c r="A93" s="52" t="s">
        <v>89</v>
      </c>
      <c r="B93" s="53"/>
      <c r="C93" s="53"/>
      <c r="D93" s="15"/>
      <c r="E93" s="15"/>
      <c r="F93" s="20"/>
    </row>
    <row r="94" spans="1:6" x14ac:dyDescent="0.25">
      <c r="A94" s="56" t="s">
        <v>90</v>
      </c>
      <c r="B94" s="57"/>
      <c r="C94" s="57"/>
      <c r="D94" s="16">
        <f>D95+D96</f>
        <v>0</v>
      </c>
      <c r="E94" s="16">
        <f>E95+E96</f>
        <v>0</v>
      </c>
      <c r="F94" s="20"/>
    </row>
    <row r="95" spans="1:6" x14ac:dyDescent="0.25">
      <c r="A95" s="52" t="s">
        <v>88</v>
      </c>
      <c r="B95" s="53"/>
      <c r="C95" s="53"/>
      <c r="D95" s="15"/>
      <c r="E95" s="15"/>
      <c r="F95" s="20"/>
    </row>
    <row r="96" spans="1:6" x14ac:dyDescent="0.25">
      <c r="A96" s="52" t="s">
        <v>89</v>
      </c>
      <c r="B96" s="53"/>
      <c r="C96" s="53"/>
      <c r="D96" s="6"/>
      <c r="E96" s="6"/>
      <c r="F96" s="20"/>
    </row>
    <row r="97" spans="1:6" x14ac:dyDescent="0.25">
      <c r="A97" s="54" t="s">
        <v>91</v>
      </c>
      <c r="B97" s="55"/>
      <c r="C97" s="55"/>
      <c r="D97" s="8"/>
      <c r="E97" s="8">
        <v>1475538.86</v>
      </c>
      <c r="F97" s="20"/>
    </row>
    <row r="98" spans="1:6" ht="15.75" thickBot="1" x14ac:dyDescent="0.3">
      <c r="A98" s="58" t="s">
        <v>92</v>
      </c>
      <c r="B98" s="59"/>
      <c r="C98" s="59"/>
      <c r="D98" s="33">
        <f>D83+D86+D89+D90+D91+D94+D97</f>
        <v>0</v>
      </c>
      <c r="E98" s="33">
        <f>E83+E86+E89+E90+E91+E94+E97</f>
        <v>1475538.86</v>
      </c>
      <c r="F98" s="23"/>
    </row>
  </sheetData>
  <mergeCells count="47">
    <mergeCell ref="A98:C98"/>
    <mergeCell ref="A93:C93"/>
    <mergeCell ref="A94:C94"/>
    <mergeCell ref="A95:C95"/>
    <mergeCell ref="A96:C96"/>
    <mergeCell ref="A97:C97"/>
    <mergeCell ref="A88:C88"/>
    <mergeCell ref="A89:C89"/>
    <mergeCell ref="A90:C90"/>
    <mergeCell ref="A91:C91"/>
    <mergeCell ref="A92:C92"/>
    <mergeCell ref="A87:C87"/>
    <mergeCell ref="A83:C83"/>
    <mergeCell ref="A84:C84"/>
    <mergeCell ref="A85:C85"/>
    <mergeCell ref="A86:C86"/>
    <mergeCell ref="A82:C82"/>
    <mergeCell ref="A29:C29"/>
    <mergeCell ref="A32:C32"/>
    <mergeCell ref="A4:C4"/>
    <mergeCell ref="A5:C5"/>
    <mergeCell ref="A6:C6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11:C11"/>
    <mergeCell ref="A13:C13"/>
    <mergeCell ref="A30:C30"/>
    <mergeCell ref="A31:C31"/>
    <mergeCell ref="C2:F2"/>
    <mergeCell ref="A7:C7"/>
    <mergeCell ref="A8:C8"/>
    <mergeCell ref="A9:C9"/>
    <mergeCell ref="A10:C10"/>
    <mergeCell ref="A14:C14"/>
    <mergeCell ref="A15:C15"/>
    <mergeCell ref="A16:C16"/>
    <mergeCell ref="A17:C17"/>
    <mergeCell ref="A18:C18"/>
    <mergeCell ref="A12:C12"/>
  </mergeCells>
  <conditionalFormatting sqref="F7">
    <cfRule type="cellIs" dxfId="67" priority="132" operator="equal">
      <formula>0</formula>
    </cfRule>
  </conditionalFormatting>
  <conditionalFormatting sqref="F8">
    <cfRule type="cellIs" dxfId="66" priority="127" operator="equal">
      <formula>0</formula>
    </cfRule>
  </conditionalFormatting>
  <conditionalFormatting sqref="F32">
    <cfRule type="cellIs" dxfId="65" priority="108" operator="equal">
      <formula>0</formula>
    </cfRule>
  </conditionalFormatting>
  <conditionalFormatting sqref="F34">
    <cfRule type="cellIs" dxfId="64" priority="107" operator="equal">
      <formula>0</formula>
    </cfRule>
  </conditionalFormatting>
  <conditionalFormatting sqref="F35">
    <cfRule type="cellIs" dxfId="63" priority="106" operator="equal">
      <formula>0</formula>
    </cfRule>
  </conditionalFormatting>
  <conditionalFormatting sqref="D32:E32 D47:E47 D63:E63 D66:E66 D70:E70 D72:E72 D75:E75 D77:E77 D81:E83 D86:E86 D91:E91 D94:E94 D98:E98 D57:E57 D34:E34 D44:E44 D7:E7 D52:E52 D22:E23">
    <cfRule type="cellIs" dxfId="62" priority="64" operator="equal">
      <formula>0</formula>
    </cfRule>
  </conditionalFormatting>
  <conditionalFormatting sqref="F36">
    <cfRule type="cellIs" dxfId="61" priority="63" operator="equal">
      <formula>0</formula>
    </cfRule>
  </conditionalFormatting>
  <conditionalFormatting sqref="F37">
    <cfRule type="cellIs" dxfId="60" priority="62" operator="equal">
      <formula>0</formula>
    </cfRule>
  </conditionalFormatting>
  <conditionalFormatting sqref="F38:F39">
    <cfRule type="cellIs" dxfId="59" priority="61" operator="equal">
      <formula>0</formula>
    </cfRule>
  </conditionalFormatting>
  <conditionalFormatting sqref="F40">
    <cfRule type="cellIs" dxfId="58" priority="60" operator="equal">
      <formula>0</formula>
    </cfRule>
  </conditionalFormatting>
  <conditionalFormatting sqref="F41">
    <cfRule type="cellIs" dxfId="57" priority="59" operator="equal">
      <formula>0</formula>
    </cfRule>
  </conditionalFormatting>
  <conditionalFormatting sqref="F42:F43">
    <cfRule type="cellIs" dxfId="56" priority="58" operator="equal">
      <formula>0</formula>
    </cfRule>
  </conditionalFormatting>
  <conditionalFormatting sqref="F44">
    <cfRule type="cellIs" dxfId="55" priority="57" operator="equal">
      <formula>0</formula>
    </cfRule>
  </conditionalFormatting>
  <conditionalFormatting sqref="F45">
    <cfRule type="cellIs" dxfId="54" priority="56" operator="equal">
      <formula>0</formula>
    </cfRule>
  </conditionalFormatting>
  <conditionalFormatting sqref="F47">
    <cfRule type="cellIs" dxfId="53" priority="55" operator="equal">
      <formula>0</formula>
    </cfRule>
  </conditionalFormatting>
  <conditionalFormatting sqref="F48">
    <cfRule type="cellIs" dxfId="52" priority="54" operator="equal">
      <formula>0</formula>
    </cfRule>
  </conditionalFormatting>
  <conditionalFormatting sqref="F49">
    <cfRule type="cellIs" dxfId="51" priority="53" operator="equal">
      <formula>0</formula>
    </cfRule>
  </conditionalFormatting>
  <conditionalFormatting sqref="F50">
    <cfRule type="cellIs" dxfId="50" priority="52" operator="equal">
      <formula>0</formula>
    </cfRule>
  </conditionalFormatting>
  <conditionalFormatting sqref="F51">
    <cfRule type="cellIs" dxfId="49" priority="51" operator="equal">
      <formula>0</formula>
    </cfRule>
  </conditionalFormatting>
  <conditionalFormatting sqref="F52">
    <cfRule type="cellIs" dxfId="48" priority="50" operator="equal">
      <formula>0</formula>
    </cfRule>
  </conditionalFormatting>
  <conditionalFormatting sqref="F53">
    <cfRule type="cellIs" dxfId="47" priority="49" operator="equal">
      <formula>0</formula>
    </cfRule>
  </conditionalFormatting>
  <conditionalFormatting sqref="F54:F56">
    <cfRule type="cellIs" dxfId="46" priority="48" operator="equal">
      <formula>0</formula>
    </cfRule>
  </conditionalFormatting>
  <conditionalFormatting sqref="F57">
    <cfRule type="cellIs" dxfId="45" priority="47" operator="equal">
      <formula>0</formula>
    </cfRule>
  </conditionalFormatting>
  <conditionalFormatting sqref="F58">
    <cfRule type="cellIs" dxfId="44" priority="46" operator="equal">
      <formula>0</formula>
    </cfRule>
  </conditionalFormatting>
  <conditionalFormatting sqref="F59">
    <cfRule type="cellIs" dxfId="43" priority="45" operator="equal">
      <formula>0</formula>
    </cfRule>
  </conditionalFormatting>
  <conditionalFormatting sqref="F60:F61">
    <cfRule type="cellIs" dxfId="42" priority="44" operator="equal">
      <formula>0</formula>
    </cfRule>
  </conditionalFormatting>
  <conditionalFormatting sqref="F62">
    <cfRule type="cellIs" dxfId="41" priority="43" operator="equal">
      <formula>0</formula>
    </cfRule>
  </conditionalFormatting>
  <conditionalFormatting sqref="F63">
    <cfRule type="cellIs" dxfId="40" priority="42" operator="equal">
      <formula>0</formula>
    </cfRule>
  </conditionalFormatting>
  <conditionalFormatting sqref="F64">
    <cfRule type="cellIs" dxfId="39" priority="41" operator="equal">
      <formula>0</formula>
    </cfRule>
  </conditionalFormatting>
  <conditionalFormatting sqref="F65">
    <cfRule type="cellIs" dxfId="38" priority="40" operator="equal">
      <formula>0</formula>
    </cfRule>
  </conditionalFormatting>
  <conditionalFormatting sqref="F66">
    <cfRule type="cellIs" dxfId="37" priority="39" operator="equal">
      <formula>0</formula>
    </cfRule>
  </conditionalFormatting>
  <conditionalFormatting sqref="F67">
    <cfRule type="cellIs" dxfId="36" priority="38" operator="equal">
      <formula>0</formula>
    </cfRule>
  </conditionalFormatting>
  <conditionalFormatting sqref="F68">
    <cfRule type="cellIs" dxfId="35" priority="37" operator="equal">
      <formula>0</formula>
    </cfRule>
  </conditionalFormatting>
  <conditionalFormatting sqref="F69">
    <cfRule type="cellIs" dxfId="34" priority="36" operator="equal">
      <formula>0</formula>
    </cfRule>
  </conditionalFormatting>
  <conditionalFormatting sqref="F70">
    <cfRule type="cellIs" dxfId="33" priority="35" operator="equal">
      <formula>0</formula>
    </cfRule>
  </conditionalFormatting>
  <conditionalFormatting sqref="F71">
    <cfRule type="cellIs" dxfId="32" priority="34" operator="equal">
      <formula>0</formula>
    </cfRule>
  </conditionalFormatting>
  <conditionalFormatting sqref="F72">
    <cfRule type="cellIs" dxfId="31" priority="33" operator="equal">
      <formula>0</formula>
    </cfRule>
  </conditionalFormatting>
  <conditionalFormatting sqref="F73">
    <cfRule type="cellIs" dxfId="30" priority="32" operator="equal">
      <formula>0</formula>
    </cfRule>
  </conditionalFormatting>
  <conditionalFormatting sqref="F74">
    <cfRule type="cellIs" dxfId="29" priority="31" operator="equal">
      <formula>0</formula>
    </cfRule>
  </conditionalFormatting>
  <conditionalFormatting sqref="F75">
    <cfRule type="cellIs" dxfId="28" priority="30" operator="equal">
      <formula>0</formula>
    </cfRule>
  </conditionalFormatting>
  <conditionalFormatting sqref="F76">
    <cfRule type="cellIs" dxfId="27" priority="29" operator="equal">
      <formula>0</formula>
    </cfRule>
  </conditionalFormatting>
  <conditionalFormatting sqref="F77">
    <cfRule type="cellIs" dxfId="26" priority="28" operator="equal">
      <formula>0</formula>
    </cfRule>
  </conditionalFormatting>
  <conditionalFormatting sqref="F78">
    <cfRule type="cellIs" dxfId="25" priority="27" operator="equal">
      <formula>0</formula>
    </cfRule>
  </conditionalFormatting>
  <conditionalFormatting sqref="F79">
    <cfRule type="cellIs" dxfId="24" priority="26" operator="equal">
      <formula>0</formula>
    </cfRule>
  </conditionalFormatting>
  <conditionalFormatting sqref="F80">
    <cfRule type="cellIs" dxfId="23" priority="25" operator="equal">
      <formula>0</formula>
    </cfRule>
  </conditionalFormatting>
  <conditionalFormatting sqref="F81">
    <cfRule type="cellIs" dxfId="22" priority="24" operator="equal">
      <formula>0</formula>
    </cfRule>
  </conditionalFormatting>
  <conditionalFormatting sqref="F9">
    <cfRule type="cellIs" dxfId="21" priority="23" operator="equal">
      <formula>0</formula>
    </cfRule>
  </conditionalFormatting>
  <conditionalFormatting sqref="F10:F13">
    <cfRule type="cellIs" dxfId="20" priority="22" operator="equal">
      <formula>0</formula>
    </cfRule>
  </conditionalFormatting>
  <conditionalFormatting sqref="F14">
    <cfRule type="cellIs" dxfId="19" priority="21" operator="equal">
      <formula>0</formula>
    </cfRule>
  </conditionalFormatting>
  <conditionalFormatting sqref="F15">
    <cfRule type="cellIs" dxfId="18" priority="20" operator="equal">
      <formula>0</formula>
    </cfRule>
  </conditionalFormatting>
  <conditionalFormatting sqref="F16">
    <cfRule type="cellIs" dxfId="17" priority="19" operator="equal">
      <formula>0</formula>
    </cfRule>
  </conditionalFormatting>
  <conditionalFormatting sqref="F17">
    <cfRule type="cellIs" dxfId="16" priority="18" operator="equal">
      <formula>0</formula>
    </cfRule>
  </conditionalFormatting>
  <conditionalFormatting sqref="F18">
    <cfRule type="cellIs" dxfId="15" priority="17" operator="equal">
      <formula>0</formula>
    </cfRule>
  </conditionalFormatting>
  <conditionalFormatting sqref="F19">
    <cfRule type="cellIs" dxfId="14" priority="16" operator="equal">
      <formula>0</formula>
    </cfRule>
  </conditionalFormatting>
  <conditionalFormatting sqref="F20">
    <cfRule type="cellIs" dxfId="13" priority="15" operator="equal">
      <formula>0</formula>
    </cfRule>
  </conditionalFormatting>
  <conditionalFormatting sqref="F21">
    <cfRule type="cellIs" dxfId="12" priority="14" operator="equal">
      <formula>0</formula>
    </cfRule>
  </conditionalFormatting>
  <conditionalFormatting sqref="F22">
    <cfRule type="cellIs" dxfId="11" priority="13" operator="equal">
      <formula>0</formula>
    </cfRule>
  </conditionalFormatting>
  <conditionalFormatting sqref="F23">
    <cfRule type="cellIs" dxfId="10" priority="12" operator="equal">
      <formula>0</formula>
    </cfRule>
  </conditionalFormatting>
  <conditionalFormatting sqref="F24">
    <cfRule type="cellIs" dxfId="9" priority="11" operator="equal">
      <formula>0</formula>
    </cfRule>
  </conditionalFormatting>
  <conditionalFormatting sqref="F25">
    <cfRule type="cellIs" dxfId="8" priority="10" operator="equal">
      <formula>0</formula>
    </cfRule>
  </conditionalFormatting>
  <conditionalFormatting sqref="F26">
    <cfRule type="cellIs" dxfId="7" priority="9" operator="equal">
      <formula>0</formula>
    </cfRule>
  </conditionalFormatting>
  <conditionalFormatting sqref="F27">
    <cfRule type="cellIs" dxfId="6" priority="8" operator="equal">
      <formula>0</formula>
    </cfRule>
  </conditionalFormatting>
  <conditionalFormatting sqref="F28">
    <cfRule type="cellIs" dxfId="5" priority="7" operator="equal">
      <formula>0</formula>
    </cfRule>
  </conditionalFormatting>
  <conditionalFormatting sqref="F29">
    <cfRule type="cellIs" dxfId="4" priority="6" operator="equal">
      <formula>0</formula>
    </cfRule>
  </conditionalFormatting>
  <conditionalFormatting sqref="F30">
    <cfRule type="cellIs" dxfId="3" priority="4" operator="equal">
      <formula>0</formula>
    </cfRule>
  </conditionalFormatting>
  <conditionalFormatting sqref="F31">
    <cfRule type="cellIs" dxfId="2" priority="3" operator="equal">
      <formula>0</formula>
    </cfRule>
  </conditionalFormatting>
  <conditionalFormatting sqref="F46">
    <cfRule type="cellIs" dxfId="1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ФУ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cp:lastPrinted>2026-04-10T07:05:45Z</cp:lastPrinted>
  <dcterms:created xsi:type="dcterms:W3CDTF">2017-04-06T07:43:57Z</dcterms:created>
  <dcterms:modified xsi:type="dcterms:W3CDTF">2026-04-10T07:09:32Z</dcterms:modified>
</cp:coreProperties>
</file>